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K16"/>
  <c r="K10"/>
  <c r="K17"/>
  <c r="K32"/>
  <c r="K31"/>
  <c r="K30"/>
  <c r="F19"/>
  <c r="H19" s="1"/>
  <c r="F20"/>
  <c r="F21"/>
  <c r="F22"/>
  <c r="F23"/>
  <c r="H23" s="1"/>
  <c r="F24"/>
  <c r="F25"/>
  <c r="F26"/>
  <c r="F27"/>
  <c r="H27" s="1"/>
  <c r="F28"/>
  <c r="F29"/>
  <c r="F30"/>
  <c r="F31"/>
  <c r="H31" s="1"/>
  <c r="F32"/>
  <c r="H20"/>
  <c r="H21"/>
  <c r="H22"/>
  <c r="H24"/>
  <c r="H25"/>
  <c r="H26"/>
  <c r="H28"/>
  <c r="H29"/>
  <c r="H30"/>
  <c r="H32"/>
  <c r="F12"/>
  <c r="H12" s="1"/>
  <c r="F13"/>
  <c r="H13" s="1"/>
  <c r="F14"/>
  <c r="F15"/>
  <c r="H15" s="1"/>
  <c r="F16"/>
  <c r="H16" s="1"/>
  <c r="F17"/>
  <c r="H17" s="1"/>
  <c r="H14"/>
  <c r="F5"/>
  <c r="H5" s="1"/>
  <c r="F6"/>
  <c r="H6" s="1"/>
  <c r="F7"/>
  <c r="H7" s="1"/>
  <c r="F8"/>
  <c r="H8" s="1"/>
  <c r="F9"/>
  <c r="H9" s="1"/>
  <c r="F10"/>
  <c r="H10" s="1"/>
  <c r="F4"/>
  <c r="H4" s="1"/>
  <c r="K8" l="1"/>
  <c r="K9"/>
</calcChain>
</file>

<file path=xl/sharedStrings.xml><?xml version="1.0" encoding="utf-8"?>
<sst xmlns="http://schemas.openxmlformats.org/spreadsheetml/2006/main" count="99" uniqueCount="21">
  <si>
    <t>Плотность, шт/м2</t>
  </si>
  <si>
    <t>Площадь, м2</t>
  </si>
  <si>
    <t>Площадь учёта (на фото), см2</t>
  </si>
  <si>
    <t>Кол-во всходов, шт.</t>
  </si>
  <si>
    <t>Среднее</t>
  </si>
  <si>
    <t>Медиана</t>
  </si>
  <si>
    <t>Участок</t>
  </si>
  <si>
    <t>Дата</t>
  </si>
  <si>
    <t>14 мая 2020</t>
  </si>
  <si>
    <t>25 июня 2020</t>
  </si>
  <si>
    <t>Стандоткл</t>
  </si>
  <si>
    <t>30 июня</t>
  </si>
  <si>
    <t>РБК  (5 площадок), Захожий, Далькэ</t>
  </si>
  <si>
    <t>Ляли 2020, Далькэ</t>
  </si>
  <si>
    <t>Фено 2020 Колхозная, Далькэ</t>
  </si>
  <si>
    <t>Номер фото файла…</t>
  </si>
  <si>
    <t>Вегетативный рост</t>
  </si>
  <si>
    <t>Бутонизация</t>
  </si>
  <si>
    <t>Цветение</t>
  </si>
  <si>
    <t>Количества всходов подсчитывали  с помощью програмы ImageJ</t>
  </si>
  <si>
    <t>Фаза роста растений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</si>
</sst>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0" fillId="2" borderId="0" xfId="0" applyFill="1"/>
    <xf numFmtId="164" fontId="0" fillId="2" borderId="0" xfId="1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7" zoomScaleNormal="100" workbookViewId="0">
      <selection activeCell="J10" sqref="J10:K10"/>
    </sheetView>
  </sheetViews>
  <sheetFormatPr defaultRowHeight="15"/>
  <cols>
    <col min="1" max="1" width="23.7109375" customWidth="1"/>
    <col min="2" max="2" width="16.28515625" customWidth="1"/>
    <col min="3" max="3" width="29.140625" customWidth="1"/>
    <col min="4" max="4" width="20" customWidth="1"/>
    <col min="5" max="5" width="28.28515625" customWidth="1"/>
    <col min="6" max="6" width="14" customWidth="1"/>
    <col min="7" max="7" width="18.5703125" customWidth="1"/>
    <col min="8" max="8" width="18.28515625" customWidth="1"/>
    <col min="11" max="11" width="10.5703125" bestFit="1" customWidth="1"/>
  </cols>
  <sheetData>
    <row r="1" spans="1:11">
      <c r="A1" t="s">
        <v>19</v>
      </c>
    </row>
    <row r="3" spans="1:11">
      <c r="A3" t="s">
        <v>6</v>
      </c>
      <c r="B3" t="s">
        <v>7</v>
      </c>
      <c r="C3" t="s">
        <v>20</v>
      </c>
      <c r="D3" t="s">
        <v>15</v>
      </c>
      <c r="E3" t="s">
        <v>2</v>
      </c>
      <c r="F3" t="s">
        <v>1</v>
      </c>
      <c r="G3" t="s">
        <v>3</v>
      </c>
      <c r="H3" t="s">
        <v>0</v>
      </c>
    </row>
    <row r="4" spans="1:11">
      <c r="A4" t="s">
        <v>14</v>
      </c>
      <c r="B4" t="s">
        <v>8</v>
      </c>
      <c r="C4" t="s">
        <v>16</v>
      </c>
      <c r="D4">
        <v>946</v>
      </c>
      <c r="E4">
        <v>427</v>
      </c>
      <c r="F4" s="2">
        <f>E4/10000</f>
        <v>4.2700000000000002E-2</v>
      </c>
      <c r="G4">
        <v>55</v>
      </c>
      <c r="H4" s="1">
        <f>G4/F4</f>
        <v>1288.0562060889929</v>
      </c>
    </row>
    <row r="5" spans="1:11">
      <c r="A5" t="s">
        <v>14</v>
      </c>
      <c r="B5" t="s">
        <v>8</v>
      </c>
      <c r="C5" t="s">
        <v>16</v>
      </c>
      <c r="D5">
        <v>22</v>
      </c>
      <c r="E5">
        <v>912</v>
      </c>
      <c r="F5" s="2">
        <f t="shared" ref="F5:F32" si="0">E5/10000</f>
        <v>9.1200000000000003E-2</v>
      </c>
      <c r="G5">
        <v>90</v>
      </c>
      <c r="H5" s="1">
        <f t="shared" ref="H5:H32" si="1">G5/F5</f>
        <v>986.8421052631578</v>
      </c>
    </row>
    <row r="6" spans="1:11">
      <c r="A6" t="s">
        <v>14</v>
      </c>
      <c r="B6" t="s">
        <v>8</v>
      </c>
      <c r="C6" t="s">
        <v>16</v>
      </c>
      <c r="D6">
        <v>40</v>
      </c>
      <c r="E6">
        <v>528</v>
      </c>
      <c r="F6" s="2">
        <f t="shared" si="0"/>
        <v>5.28E-2</v>
      </c>
      <c r="G6">
        <v>67</v>
      </c>
      <c r="H6" s="1">
        <f t="shared" si="1"/>
        <v>1268.939393939394</v>
      </c>
    </row>
    <row r="7" spans="1:11">
      <c r="A7" t="s">
        <v>14</v>
      </c>
      <c r="B7" t="s">
        <v>8</v>
      </c>
      <c r="C7" t="s">
        <v>16</v>
      </c>
      <c r="D7">
        <v>51</v>
      </c>
      <c r="E7">
        <v>662</v>
      </c>
      <c r="F7" s="2">
        <f t="shared" si="0"/>
        <v>6.6199999999999995E-2</v>
      </c>
      <c r="G7">
        <v>90</v>
      </c>
      <c r="H7" s="1">
        <f t="shared" si="1"/>
        <v>1359.5166163141996</v>
      </c>
    </row>
    <row r="8" spans="1:11">
      <c r="A8" t="s">
        <v>14</v>
      </c>
      <c r="B8" t="s">
        <v>8</v>
      </c>
      <c r="C8" t="s">
        <v>16</v>
      </c>
      <c r="D8">
        <v>114</v>
      </c>
      <c r="E8">
        <v>1624</v>
      </c>
      <c r="F8" s="2">
        <f t="shared" si="0"/>
        <v>0.16239999999999999</v>
      </c>
      <c r="G8">
        <v>67</v>
      </c>
      <c r="H8" s="1">
        <f t="shared" si="1"/>
        <v>412.56157635467986</v>
      </c>
      <c r="J8" s="3" t="s">
        <v>4</v>
      </c>
      <c r="K8" s="4">
        <f>AVERAGE(H4:H10)</f>
        <v>1040.3888572947337</v>
      </c>
    </row>
    <row r="9" spans="1:11">
      <c r="A9" t="s">
        <v>14</v>
      </c>
      <c r="B9" t="s">
        <v>8</v>
      </c>
      <c r="C9" t="s">
        <v>16</v>
      </c>
      <c r="D9">
        <v>132</v>
      </c>
      <c r="E9">
        <v>658</v>
      </c>
      <c r="F9" s="2">
        <f t="shared" si="0"/>
        <v>6.5799999999999997E-2</v>
      </c>
      <c r="G9">
        <v>88</v>
      </c>
      <c r="H9" s="1">
        <f t="shared" si="1"/>
        <v>1337.3860182370822</v>
      </c>
      <c r="J9" s="3" t="s">
        <v>5</v>
      </c>
      <c r="K9" s="4">
        <f>MEDIAN(H4:H10)</f>
        <v>1268.939393939394</v>
      </c>
    </row>
    <row r="10" spans="1:11">
      <c r="A10" t="s">
        <v>14</v>
      </c>
      <c r="B10" t="s">
        <v>8</v>
      </c>
      <c r="C10" t="s">
        <v>16</v>
      </c>
      <c r="D10">
        <v>146</v>
      </c>
      <c r="E10">
        <v>1414</v>
      </c>
      <c r="F10" s="2">
        <f t="shared" si="0"/>
        <v>0.1414</v>
      </c>
      <c r="G10">
        <v>89</v>
      </c>
      <c r="H10" s="1">
        <f t="shared" si="1"/>
        <v>629.42008486562941</v>
      </c>
      <c r="J10" s="3" t="s">
        <v>10</v>
      </c>
      <c r="K10" s="4">
        <f>STDEV(H4:H10)</f>
        <v>380.69103502743053</v>
      </c>
    </row>
    <row r="11" spans="1:11">
      <c r="F11" s="2"/>
      <c r="H11" s="1"/>
    </row>
    <row r="12" spans="1:11">
      <c r="A12" t="s">
        <v>13</v>
      </c>
      <c r="B12" t="s">
        <v>9</v>
      </c>
      <c r="C12" t="s">
        <v>17</v>
      </c>
      <c r="E12">
        <v>246</v>
      </c>
      <c r="F12" s="2">
        <f t="shared" si="0"/>
        <v>2.46E-2</v>
      </c>
      <c r="G12">
        <v>34</v>
      </c>
      <c r="H12" s="1">
        <f t="shared" si="1"/>
        <v>1382.1138211382113</v>
      </c>
    </row>
    <row r="13" spans="1:11">
      <c r="A13" t="s">
        <v>13</v>
      </c>
      <c r="B13" t="s">
        <v>9</v>
      </c>
      <c r="C13" t="s">
        <v>17</v>
      </c>
      <c r="D13">
        <v>708</v>
      </c>
      <c r="E13">
        <v>268</v>
      </c>
      <c r="F13" s="2">
        <f t="shared" si="0"/>
        <v>2.6800000000000001E-2</v>
      </c>
      <c r="G13">
        <v>21</v>
      </c>
      <c r="H13" s="1">
        <f t="shared" si="1"/>
        <v>783.58208955223881</v>
      </c>
    </row>
    <row r="14" spans="1:11">
      <c r="A14" t="s">
        <v>13</v>
      </c>
      <c r="B14" t="s">
        <v>9</v>
      </c>
      <c r="C14" t="s">
        <v>17</v>
      </c>
      <c r="D14">
        <v>813</v>
      </c>
      <c r="E14">
        <v>515</v>
      </c>
      <c r="F14" s="2">
        <f t="shared" si="0"/>
        <v>5.1499999999999997E-2</v>
      </c>
      <c r="G14">
        <v>38</v>
      </c>
      <c r="H14" s="1">
        <f t="shared" si="1"/>
        <v>737.86407766990294</v>
      </c>
    </row>
    <row r="15" spans="1:11">
      <c r="A15" t="s">
        <v>13</v>
      </c>
      <c r="B15" t="s">
        <v>9</v>
      </c>
      <c r="C15" t="s">
        <v>17</v>
      </c>
      <c r="D15">
        <v>759</v>
      </c>
      <c r="E15">
        <v>566</v>
      </c>
      <c r="F15" s="2">
        <f t="shared" si="0"/>
        <v>5.6599999999999998E-2</v>
      </c>
      <c r="G15">
        <v>40</v>
      </c>
      <c r="H15" s="1">
        <f t="shared" si="1"/>
        <v>706.71378091872793</v>
      </c>
      <c r="J15" s="3" t="s">
        <v>4</v>
      </c>
      <c r="K15" s="4">
        <f>AVERAGE(H12:H17)</f>
        <v>804.79584925650477</v>
      </c>
    </row>
    <row r="16" spans="1:11">
      <c r="A16" t="s">
        <v>13</v>
      </c>
      <c r="B16" t="s">
        <v>9</v>
      </c>
      <c r="C16" t="s">
        <v>17</v>
      </c>
      <c r="D16">
        <v>746</v>
      </c>
      <c r="E16">
        <v>624</v>
      </c>
      <c r="F16" s="2">
        <f t="shared" si="0"/>
        <v>6.2399999999999997E-2</v>
      </c>
      <c r="G16">
        <v>33</v>
      </c>
      <c r="H16" s="1">
        <f t="shared" si="1"/>
        <v>528.84615384615392</v>
      </c>
      <c r="J16" s="3" t="s">
        <v>5</v>
      </c>
      <c r="K16" s="4">
        <f>MEDIAN(H12:H17)</f>
        <v>722.28892929431549</v>
      </c>
    </row>
    <row r="17" spans="1:11">
      <c r="A17" t="s">
        <v>13</v>
      </c>
      <c r="B17" t="s">
        <v>9</v>
      </c>
      <c r="C17" t="s">
        <v>17</v>
      </c>
      <c r="D17">
        <v>825</v>
      </c>
      <c r="E17">
        <v>377</v>
      </c>
      <c r="F17" s="2">
        <f t="shared" si="0"/>
        <v>3.7699999999999997E-2</v>
      </c>
      <c r="G17">
        <v>26</v>
      </c>
      <c r="H17" s="1">
        <f t="shared" si="1"/>
        <v>689.65517241379314</v>
      </c>
      <c r="J17" s="3" t="s">
        <v>10</v>
      </c>
      <c r="K17" s="4">
        <f>STDEV(H12:H17)</f>
        <v>295.72001227390655</v>
      </c>
    </row>
    <row r="18" spans="1:11">
      <c r="F18" s="2"/>
      <c r="H18" s="1"/>
    </row>
    <row r="19" spans="1:11">
      <c r="A19" t="s">
        <v>12</v>
      </c>
      <c r="B19" t="s">
        <v>11</v>
      </c>
      <c r="C19" t="s">
        <v>18</v>
      </c>
      <c r="D19">
        <v>459</v>
      </c>
      <c r="E19">
        <v>678</v>
      </c>
      <c r="F19" s="2">
        <f t="shared" si="0"/>
        <v>6.7799999999999999E-2</v>
      </c>
      <c r="G19">
        <v>23</v>
      </c>
      <c r="H19" s="1">
        <f t="shared" si="1"/>
        <v>339.23303834808257</v>
      </c>
    </row>
    <row r="20" spans="1:11">
      <c r="A20" t="s">
        <v>12</v>
      </c>
      <c r="B20" t="s">
        <v>11</v>
      </c>
      <c r="C20" t="s">
        <v>18</v>
      </c>
      <c r="D20">
        <v>604</v>
      </c>
      <c r="E20">
        <v>1737</v>
      </c>
      <c r="F20" s="2">
        <f t="shared" si="0"/>
        <v>0.17369999999999999</v>
      </c>
      <c r="G20">
        <v>33</v>
      </c>
      <c r="H20" s="1">
        <f t="shared" si="1"/>
        <v>189.98272884283247</v>
      </c>
    </row>
    <row r="21" spans="1:11">
      <c r="A21" t="s">
        <v>12</v>
      </c>
      <c r="B21" t="s">
        <v>11</v>
      </c>
      <c r="C21" t="s">
        <v>18</v>
      </c>
      <c r="D21">
        <v>544</v>
      </c>
      <c r="E21">
        <v>563</v>
      </c>
      <c r="F21" s="2">
        <f t="shared" si="0"/>
        <v>5.6300000000000003E-2</v>
      </c>
      <c r="G21">
        <v>24</v>
      </c>
      <c r="H21" s="1">
        <f t="shared" si="1"/>
        <v>426.28774422735341</v>
      </c>
    </row>
    <row r="22" spans="1:11">
      <c r="A22" t="s">
        <v>12</v>
      </c>
      <c r="B22" t="s">
        <v>11</v>
      </c>
      <c r="C22" t="s">
        <v>18</v>
      </c>
      <c r="D22">
        <v>630</v>
      </c>
      <c r="E22">
        <v>585</v>
      </c>
      <c r="F22" s="2">
        <f t="shared" si="0"/>
        <v>5.8500000000000003E-2</v>
      </c>
      <c r="G22">
        <v>17</v>
      </c>
      <c r="H22" s="1">
        <f t="shared" si="1"/>
        <v>290.59829059829059</v>
      </c>
    </row>
    <row r="23" spans="1:11">
      <c r="A23" t="s">
        <v>12</v>
      </c>
      <c r="B23" t="s">
        <v>11</v>
      </c>
      <c r="C23" t="s">
        <v>18</v>
      </c>
      <c r="D23">
        <v>522</v>
      </c>
      <c r="E23">
        <v>681</v>
      </c>
      <c r="F23" s="2">
        <f t="shared" si="0"/>
        <v>6.8099999999999994E-2</v>
      </c>
      <c r="G23">
        <v>32</v>
      </c>
      <c r="H23" s="1">
        <f t="shared" si="1"/>
        <v>469.89720998531573</v>
      </c>
    </row>
    <row r="24" spans="1:11">
      <c r="A24" t="s">
        <v>12</v>
      </c>
      <c r="B24" t="s">
        <v>11</v>
      </c>
      <c r="C24" t="s">
        <v>18</v>
      </c>
      <c r="D24">
        <v>433</v>
      </c>
      <c r="E24">
        <v>701</v>
      </c>
      <c r="F24" s="2">
        <f t="shared" si="0"/>
        <v>7.0099999999999996E-2</v>
      </c>
      <c r="G24">
        <v>42</v>
      </c>
      <c r="H24" s="1">
        <f t="shared" si="1"/>
        <v>599.14407988587732</v>
      </c>
    </row>
    <row r="25" spans="1:11">
      <c r="A25" t="s">
        <v>12</v>
      </c>
      <c r="B25" t="s">
        <v>11</v>
      </c>
      <c r="C25" t="s">
        <v>18</v>
      </c>
      <c r="D25">
        <v>428</v>
      </c>
      <c r="E25">
        <v>316</v>
      </c>
      <c r="F25" s="2">
        <f t="shared" si="0"/>
        <v>3.1600000000000003E-2</v>
      </c>
      <c r="G25">
        <v>31</v>
      </c>
      <c r="H25" s="1">
        <f t="shared" si="1"/>
        <v>981.01265822784796</v>
      </c>
    </row>
    <row r="26" spans="1:11">
      <c r="A26" t="s">
        <v>12</v>
      </c>
      <c r="B26" t="s">
        <v>11</v>
      </c>
      <c r="C26" t="s">
        <v>18</v>
      </c>
      <c r="D26">
        <v>623</v>
      </c>
      <c r="E26">
        <v>1332</v>
      </c>
      <c r="F26" s="2">
        <f t="shared" si="0"/>
        <v>0.13320000000000001</v>
      </c>
      <c r="G26">
        <v>26</v>
      </c>
      <c r="H26" s="1">
        <f t="shared" si="1"/>
        <v>195.19519519519517</v>
      </c>
    </row>
    <row r="27" spans="1:11">
      <c r="A27" t="s">
        <v>12</v>
      </c>
      <c r="B27" t="s">
        <v>11</v>
      </c>
      <c r="C27" t="s">
        <v>18</v>
      </c>
      <c r="D27">
        <v>419</v>
      </c>
      <c r="E27">
        <v>553</v>
      </c>
      <c r="F27" s="2">
        <f t="shared" si="0"/>
        <v>5.5300000000000002E-2</v>
      </c>
      <c r="G27">
        <v>24</v>
      </c>
      <c r="H27" s="1">
        <f t="shared" si="1"/>
        <v>433.99638336347198</v>
      </c>
    </row>
    <row r="28" spans="1:11">
      <c r="A28" t="s">
        <v>12</v>
      </c>
      <c r="B28" t="s">
        <v>11</v>
      </c>
      <c r="C28" t="s">
        <v>18</v>
      </c>
      <c r="D28">
        <v>704</v>
      </c>
      <c r="E28">
        <v>273</v>
      </c>
      <c r="F28" s="2">
        <f t="shared" si="0"/>
        <v>2.7300000000000001E-2</v>
      </c>
      <c r="G28">
        <v>25</v>
      </c>
      <c r="H28" s="1">
        <f t="shared" si="1"/>
        <v>915.75091575091574</v>
      </c>
    </row>
    <row r="29" spans="1:11">
      <c r="A29" t="s">
        <v>12</v>
      </c>
      <c r="B29" t="s">
        <v>11</v>
      </c>
      <c r="C29" t="s">
        <v>18</v>
      </c>
      <c r="D29">
        <v>646</v>
      </c>
      <c r="E29">
        <v>421</v>
      </c>
      <c r="F29" s="2">
        <f t="shared" si="0"/>
        <v>4.2099999999999999E-2</v>
      </c>
      <c r="G29">
        <v>27</v>
      </c>
      <c r="H29" s="1">
        <f t="shared" si="1"/>
        <v>641.33016627078382</v>
      </c>
    </row>
    <row r="30" spans="1:11">
      <c r="A30" t="s">
        <v>12</v>
      </c>
      <c r="B30" t="s">
        <v>11</v>
      </c>
      <c r="C30" t="s">
        <v>18</v>
      </c>
      <c r="D30">
        <v>638</v>
      </c>
      <c r="E30">
        <v>1250</v>
      </c>
      <c r="F30" s="2">
        <f t="shared" si="0"/>
        <v>0.125</v>
      </c>
      <c r="G30">
        <v>37</v>
      </c>
      <c r="H30" s="1">
        <f t="shared" si="1"/>
        <v>296</v>
      </c>
      <c r="J30" s="3" t="s">
        <v>4</v>
      </c>
      <c r="K30" s="4">
        <f>AVERAGE(H19:H32)</f>
        <v>476.40949416423473</v>
      </c>
    </row>
    <row r="31" spans="1:11">
      <c r="A31" t="s">
        <v>12</v>
      </c>
      <c r="B31" t="s">
        <v>11</v>
      </c>
      <c r="C31" t="s">
        <v>18</v>
      </c>
      <c r="D31">
        <v>631</v>
      </c>
      <c r="E31">
        <v>462</v>
      </c>
      <c r="F31" s="2">
        <f t="shared" si="0"/>
        <v>4.6199999999999998E-2</v>
      </c>
      <c r="G31">
        <v>20</v>
      </c>
      <c r="H31" s="1">
        <f t="shared" si="1"/>
        <v>432.90043290043292</v>
      </c>
      <c r="J31" s="3" t="s">
        <v>5</v>
      </c>
      <c r="K31" s="4">
        <f>MEDIAN(H19:H32)</f>
        <v>433.44840813195242</v>
      </c>
    </row>
    <row r="32" spans="1:11">
      <c r="A32" t="s">
        <v>12</v>
      </c>
      <c r="B32" t="s">
        <v>11</v>
      </c>
      <c r="C32" t="s">
        <v>18</v>
      </c>
      <c r="D32">
        <v>626</v>
      </c>
      <c r="E32">
        <v>589</v>
      </c>
      <c r="F32" s="2">
        <f t="shared" si="0"/>
        <v>5.8900000000000001E-2</v>
      </c>
      <c r="G32">
        <v>27</v>
      </c>
      <c r="H32" s="1">
        <f t="shared" si="1"/>
        <v>458.40407470288625</v>
      </c>
      <c r="J32" s="3" t="s">
        <v>10</v>
      </c>
      <c r="K32" s="4">
        <f>STDEV(H19:H32)</f>
        <v>239.14770018025732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2020-07-26T18:27:55Z</dcterms:modified>
</cp:coreProperties>
</file>